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7235" windowHeight="123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5" i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4"/>
  <c r="E5"/>
  <c r="E6"/>
  <c r="E7"/>
  <c r="E8"/>
  <c r="E9"/>
  <c r="E10"/>
  <c r="E12"/>
  <c r="E13"/>
  <c r="E14"/>
  <c r="E15"/>
  <c r="E16"/>
  <c r="E17"/>
  <c r="E18"/>
  <c r="E19"/>
  <c r="E20"/>
  <c r="E21"/>
  <c r="E22"/>
  <c r="E23"/>
  <c r="E4"/>
</calcChain>
</file>

<file path=xl/sharedStrings.xml><?xml version="1.0" encoding="utf-8"?>
<sst xmlns="http://schemas.openxmlformats.org/spreadsheetml/2006/main" count="87" uniqueCount="84">
  <si>
    <t>ITEM</t>
  </si>
  <si>
    <t>QTY.</t>
  </si>
  <si>
    <t>DESCRIPTION</t>
  </si>
  <si>
    <t>AS26/32752</t>
  </si>
  <si>
    <t>Recovery Tank Lid (black)</t>
  </si>
  <si>
    <t>AS26/32001</t>
  </si>
  <si>
    <t>Vacuum Intake</t>
  </si>
  <si>
    <t>AS26/321271</t>
  </si>
  <si>
    <t>Rubber Flap (for vacuum intake)</t>
  </si>
  <si>
    <t>AS26/32820</t>
  </si>
  <si>
    <t>Hose adapter (for inside recovery lid)</t>
  </si>
  <si>
    <t>AS26/321278</t>
  </si>
  <si>
    <t>Vacuum intake gasket</t>
  </si>
  <si>
    <t>AS26/321141</t>
  </si>
  <si>
    <t>Recovery Lid Plate</t>
  </si>
  <si>
    <t>AS26/32900</t>
  </si>
  <si>
    <t>Pipe nut</t>
  </si>
  <si>
    <t>AS26/32276</t>
  </si>
  <si>
    <t>Washer</t>
  </si>
  <si>
    <t>AS26/321261</t>
  </si>
  <si>
    <t>Gasket</t>
  </si>
  <si>
    <t>AS26/321818</t>
  </si>
  <si>
    <t>Recovery lid gasket - long</t>
  </si>
  <si>
    <t>AS26/321819</t>
  </si>
  <si>
    <t>Recovery lid gasket - short</t>
  </si>
  <si>
    <t>AS26/32261</t>
  </si>
  <si>
    <t>Screw</t>
  </si>
  <si>
    <t>AS261803</t>
  </si>
  <si>
    <t>Vac Hose - vac motor to recovery lid</t>
  </si>
  <si>
    <t>AS26/321805</t>
  </si>
  <si>
    <r>
      <t>Vac Hose -</t>
    </r>
    <r>
      <rPr>
        <sz val="9"/>
        <color rgb="FF000000"/>
        <rFont val="Arial Narrow"/>
        <family val="2"/>
      </rPr>
      <t xml:space="preserve"> squeegee to recovery lid</t>
    </r>
  </si>
  <si>
    <t>AS26/321355</t>
  </si>
  <si>
    <t>Hose adapter</t>
  </si>
  <si>
    <t>AS26/321806</t>
  </si>
  <si>
    <t>Vac hose - inside recovery lid</t>
  </si>
  <si>
    <t>AS26/32305</t>
  </si>
  <si>
    <t>Hose Clamp</t>
  </si>
  <si>
    <t>AS26/321000</t>
  </si>
  <si>
    <t>Hose clamp</t>
  </si>
  <si>
    <t>AS26/321274</t>
  </si>
  <si>
    <t>Gasket for vacuum intake (self-adhesive)</t>
  </si>
  <si>
    <t>AS26/32985</t>
  </si>
  <si>
    <t>Vacuum intake screen</t>
  </si>
  <si>
    <t>E11130</t>
  </si>
  <si>
    <t>E11727</t>
  </si>
  <si>
    <t>RECOVERY TANK LID (BLACK)</t>
  </si>
  <si>
    <t>E11868</t>
  </si>
  <si>
    <t>VACUUM INTAKE</t>
  </si>
  <si>
    <t>E11496</t>
  </si>
  <si>
    <t>RUBBER VAC. INTAKE FLAP</t>
  </si>
  <si>
    <t>E81294</t>
  </si>
  <si>
    <t>Hose Barb 1 1/2 in.</t>
  </si>
  <si>
    <t>E11518</t>
  </si>
  <si>
    <t>3/32" 50 DURO NEOPRENE</t>
  </si>
  <si>
    <t>E11895</t>
  </si>
  <si>
    <t>RECOVERY LID PLATE</t>
  </si>
  <si>
    <t>E81518</t>
  </si>
  <si>
    <t>Nut, conduit 1 1/2 in.</t>
  </si>
  <si>
    <t>E11108</t>
  </si>
  <si>
    <t>1 1/2"BLACK NEOPRENE GASKET</t>
  </si>
  <si>
    <t>E11929</t>
  </si>
  <si>
    <t>Long Recovery Lid Gasket (16")</t>
  </si>
  <si>
    <t>E11930</t>
  </si>
  <si>
    <t>Short Recovery Lid Gasket (10")</t>
  </si>
  <si>
    <t>E83570</t>
  </si>
  <si>
    <t>Screw  1/4" - 20 x 1"</t>
  </si>
  <si>
    <t>E11399</t>
  </si>
  <si>
    <t>Vac hose 1.5" x 54"</t>
  </si>
  <si>
    <t>PE5005</t>
  </si>
  <si>
    <t>Vac Hose (Squeegee to recovery lid)</t>
  </si>
  <si>
    <t>E11526</t>
  </si>
  <si>
    <t>1 1/2"-1 3/4 CONNECT.HOSE CUFF</t>
  </si>
  <si>
    <t>E11921</t>
  </si>
  <si>
    <t>2" Vac Hose (7" Long)</t>
  </si>
  <si>
    <t>E11535</t>
  </si>
  <si>
    <t>HOSE CLAMP 2"</t>
  </si>
  <si>
    <t>E11887</t>
  </si>
  <si>
    <t>1.5" WIRE  HOSE CLAMP</t>
  </si>
  <si>
    <t>E11514</t>
  </si>
  <si>
    <t>GASKET FOR VAC INTAKE SCREEN</t>
  </si>
  <si>
    <t>E10775</t>
  </si>
  <si>
    <t>2 9/16"DIA.STAINLESS STEEL DIS</t>
  </si>
  <si>
    <t>SKU</t>
  </si>
  <si>
    <t>QTY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</si>
</sst>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Arial Narrow"/>
      <family val="2"/>
    </font>
    <font>
      <sz val="10"/>
      <color theme="1"/>
      <name val="Calibri"/>
      <family val="2"/>
      <scheme val="minor"/>
    </font>
    <font>
      <sz val="11"/>
      <color theme="1"/>
      <name val="Century"/>
      <family val="1"/>
    </font>
    <font>
      <b/>
      <sz val="11"/>
      <color rgb="FF000000"/>
      <name val="Century"/>
      <family val="1"/>
    </font>
    <font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indent="5"/>
    </xf>
    <xf numFmtId="0" fontId="4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6"/>
  <sheetViews>
    <sheetView tabSelected="1" topLeftCell="A19" workbookViewId="0">
      <selection activeCell="C26" sqref="C26:G46"/>
    </sheetView>
  </sheetViews>
  <sheetFormatPr defaultRowHeight="15"/>
  <cols>
    <col min="2" max="2" width="19.42578125" customWidth="1"/>
    <col min="3" max="3" width="10.140625" style="6" customWidth="1"/>
    <col min="4" max="4" width="8.7109375" customWidth="1"/>
    <col min="5" max="5" width="9.7109375" customWidth="1"/>
    <col min="6" max="6" width="44.28515625" customWidth="1"/>
  </cols>
  <sheetData>
    <row r="2" spans="1:8">
      <c r="A2" s="2"/>
      <c r="B2" s="2"/>
      <c r="C2" s="4"/>
      <c r="D2" s="2"/>
      <c r="E2" s="2"/>
      <c r="F2" s="2"/>
      <c r="G2" s="2"/>
      <c r="H2" s="2"/>
    </row>
    <row r="3" spans="1:8">
      <c r="A3" s="1" t="s">
        <v>0</v>
      </c>
      <c r="B3" s="1" t="s">
        <v>1</v>
      </c>
      <c r="E3" s="3"/>
      <c r="F3" s="2"/>
      <c r="G3" s="2"/>
      <c r="H3" s="2"/>
    </row>
    <row r="4" spans="1:8">
      <c r="A4" s="1">
        <v>1</v>
      </c>
      <c r="B4" s="1">
        <v>1</v>
      </c>
      <c r="C4" s="5" t="s">
        <v>3</v>
      </c>
      <c r="D4" s="1" t="s">
        <v>4</v>
      </c>
      <c r="E4" s="3" t="str">
        <f>(LEFT(VLOOKUP(C4,[1]!Table_Query_from_BetcoViews[[#All],[AlternateID]:[MainSKU]],4,FALSE),6))</f>
        <v>E11727</v>
      </c>
      <c r="F4" s="3" t="str">
        <f>IFERROR(VLOOKUP(TRIM(C4),[1]!Table_Query_from_BetcoViews[[AlternateID]:[ItemDescr2]],5,FALSE),D4)</f>
        <v>RECOVERY TANK LID (BLACK)</v>
      </c>
      <c r="G4" s="2"/>
      <c r="H4" s="2"/>
    </row>
    <row r="5" spans="1:8">
      <c r="A5" s="1">
        <v>2</v>
      </c>
      <c r="B5" s="1">
        <v>1</v>
      </c>
      <c r="C5" s="5" t="s">
        <v>5</v>
      </c>
      <c r="D5" s="1" t="s">
        <v>6</v>
      </c>
      <c r="E5" s="3" t="str">
        <f>(LEFT(VLOOKUP(C5,[1]!Table_Query_from_BetcoViews[[#All],[AlternateID]:[MainSKU]],4,FALSE),6))</f>
        <v>E11868</v>
      </c>
      <c r="F5" s="3" t="str">
        <f>IFERROR(VLOOKUP(TRIM(C5),[1]!Table_Query_from_BetcoViews[[AlternateID]:[ItemDescr2]],5,FALSE),D5)</f>
        <v>VACUUM INTAKE</v>
      </c>
      <c r="G5" s="2"/>
      <c r="H5" s="2"/>
    </row>
    <row r="6" spans="1:8">
      <c r="A6" s="1">
        <v>3</v>
      </c>
      <c r="B6" s="1">
        <v>1</v>
      </c>
      <c r="C6" s="5" t="s">
        <v>7</v>
      </c>
      <c r="D6" s="1" t="s">
        <v>8</v>
      </c>
      <c r="E6" s="3" t="str">
        <f>(LEFT(VLOOKUP(C6,[1]!Table_Query_from_BetcoViews[[#All],[AlternateID]:[MainSKU]],4,FALSE),6))</f>
        <v>E11496</v>
      </c>
      <c r="F6" s="3" t="str">
        <f>IFERROR(VLOOKUP(TRIM(C6),[1]!Table_Query_from_BetcoViews[[AlternateID]:[ItemDescr2]],5,FALSE),D6)</f>
        <v>RUBBER VAC. INTAKE FLAP</v>
      </c>
      <c r="G6" s="2"/>
      <c r="H6" s="2"/>
    </row>
    <row r="7" spans="1:8">
      <c r="A7" s="1">
        <v>4</v>
      </c>
      <c r="B7" s="1">
        <v>1</v>
      </c>
      <c r="C7" s="5" t="s">
        <v>9</v>
      </c>
      <c r="D7" s="1" t="s">
        <v>10</v>
      </c>
      <c r="E7" s="3" t="str">
        <f>(LEFT(VLOOKUP(C7,[1]!Table_Query_from_BetcoViews[[#All],[AlternateID]:[MainSKU]],4,FALSE),6))</f>
        <v>E81294</v>
      </c>
      <c r="F7" s="3" t="str">
        <f>IFERROR(VLOOKUP(TRIM(C7),[1]!Table_Query_from_BetcoViews[[AlternateID]:[ItemDescr2]],5,FALSE),D7)</f>
        <v>Hose Barb 1 1/2 in.</v>
      </c>
      <c r="G7" s="2"/>
      <c r="H7" s="2"/>
    </row>
    <row r="8" spans="1:8">
      <c r="A8" s="1">
        <v>5</v>
      </c>
      <c r="B8" s="1">
        <v>1</v>
      </c>
      <c r="C8" s="5" t="s">
        <v>11</v>
      </c>
      <c r="D8" s="1" t="s">
        <v>12</v>
      </c>
      <c r="E8" s="3" t="str">
        <f>(LEFT(VLOOKUP(C8,[1]!Table_Query_from_BetcoViews[[#All],[AlternateID]:[MainSKU]],4,FALSE),6))</f>
        <v>E11518</v>
      </c>
      <c r="F8" s="3" t="str">
        <f>IFERROR(VLOOKUP(TRIM(C8),[1]!Table_Query_from_BetcoViews[[AlternateID]:[ItemDescr2]],5,FALSE),D8)</f>
        <v>3/32" 50 DURO NEOPRENE</v>
      </c>
      <c r="G8" s="2"/>
      <c r="H8" s="2"/>
    </row>
    <row r="9" spans="1:8">
      <c r="A9" s="1">
        <v>6</v>
      </c>
      <c r="B9" s="1">
        <v>1</v>
      </c>
      <c r="C9" s="5" t="s">
        <v>13</v>
      </c>
      <c r="D9" s="1" t="s">
        <v>14</v>
      </c>
      <c r="E9" s="3" t="str">
        <f>(LEFT(VLOOKUP(C9,[1]!Table_Query_from_BetcoViews[[#All],[AlternateID]:[MainSKU]],4,FALSE),6))</f>
        <v>E11895</v>
      </c>
      <c r="F9" s="3" t="str">
        <f>IFERROR(VLOOKUP(TRIM(C9),[1]!Table_Query_from_BetcoViews[[AlternateID]:[ItemDescr2]],5,FALSE),D9)</f>
        <v>RECOVERY LID PLATE</v>
      </c>
      <c r="G9" s="2"/>
      <c r="H9" s="2"/>
    </row>
    <row r="10" spans="1:8">
      <c r="A10" s="1">
        <v>7</v>
      </c>
      <c r="B10" s="1">
        <v>2</v>
      </c>
      <c r="C10" s="5" t="s">
        <v>15</v>
      </c>
      <c r="D10" s="1" t="s">
        <v>16</v>
      </c>
      <c r="E10" s="3" t="str">
        <f>(LEFT(VLOOKUP(C10,[1]!Table_Query_from_BetcoViews[[#All],[AlternateID]:[MainSKU]],4,FALSE),6))</f>
        <v>E81518</v>
      </c>
      <c r="F10" s="3" t="str">
        <f>IFERROR(VLOOKUP(TRIM(C10),[1]!Table_Query_from_BetcoViews[[AlternateID]:[ItemDescr2]],5,FALSE),D10)</f>
        <v>Nut, conduit 1 1/2 in.</v>
      </c>
      <c r="G10" s="2"/>
      <c r="H10" s="2"/>
    </row>
    <row r="11" spans="1:8">
      <c r="A11" s="1">
        <v>8</v>
      </c>
      <c r="B11" s="1">
        <v>2</v>
      </c>
      <c r="C11" s="5" t="s">
        <v>17</v>
      </c>
      <c r="D11" s="1" t="s">
        <v>18</v>
      </c>
      <c r="E11" s="3" t="s">
        <v>43</v>
      </c>
      <c r="F11" s="3" t="str">
        <f>IFERROR(VLOOKUP(TRIM(C11),[1]!Table_Query_from_BetcoViews[[AlternateID]:[ItemDescr2]],5,FALSE),D11)</f>
        <v>Washer</v>
      </c>
      <c r="G11" s="2"/>
      <c r="H11" s="2"/>
    </row>
    <row r="12" spans="1:8">
      <c r="A12" s="1">
        <v>9</v>
      </c>
      <c r="B12" s="1">
        <v>1</v>
      </c>
      <c r="C12" s="5" t="s">
        <v>19</v>
      </c>
      <c r="D12" s="1" t="s">
        <v>20</v>
      </c>
      <c r="E12" s="3" t="str">
        <f>(LEFT(VLOOKUP(C12,[1]!Table_Query_from_BetcoViews[[#All],[AlternateID]:[MainSKU]],4,FALSE),6))</f>
        <v>E11108</v>
      </c>
      <c r="F12" s="3" t="str">
        <f>IFERROR(VLOOKUP(TRIM(C12),[1]!Table_Query_from_BetcoViews[[AlternateID]:[ItemDescr2]],5,FALSE),D12)</f>
        <v>1 1/2"BLACK NEOPRENE GASKET</v>
      </c>
      <c r="G12" s="2"/>
      <c r="H12" s="2"/>
    </row>
    <row r="13" spans="1:8">
      <c r="A13" s="1">
        <v>10</v>
      </c>
      <c r="B13" s="1">
        <v>2</v>
      </c>
      <c r="C13" s="5" t="s">
        <v>21</v>
      </c>
      <c r="D13" s="1" t="s">
        <v>22</v>
      </c>
      <c r="E13" s="3" t="str">
        <f>(LEFT(VLOOKUP(C13,[1]!Table_Query_from_BetcoViews[[#All],[AlternateID]:[MainSKU]],4,FALSE),6))</f>
        <v>E11929</v>
      </c>
      <c r="F13" s="3" t="str">
        <f>IFERROR(VLOOKUP(TRIM(C13),[1]!Table_Query_from_BetcoViews[[AlternateID]:[ItemDescr2]],5,FALSE),D13)</f>
        <v>Long Recovery Lid Gasket (16")</v>
      </c>
      <c r="G13" s="2"/>
      <c r="H13" s="2"/>
    </row>
    <row r="14" spans="1:8">
      <c r="A14" s="1">
        <v>11</v>
      </c>
      <c r="B14" s="1">
        <v>2</v>
      </c>
      <c r="C14" s="5" t="s">
        <v>23</v>
      </c>
      <c r="D14" s="1" t="s">
        <v>24</v>
      </c>
      <c r="E14" s="3" t="str">
        <f>(LEFT(VLOOKUP(C14,[1]!Table_Query_from_BetcoViews[[#All],[AlternateID]:[MainSKU]],4,FALSE),6))</f>
        <v>E11930</v>
      </c>
      <c r="F14" s="3" t="str">
        <f>IFERROR(VLOOKUP(TRIM(C14),[1]!Table_Query_from_BetcoViews[[AlternateID]:[ItemDescr2]],5,FALSE),D14)</f>
        <v>Short Recovery Lid Gasket (10")</v>
      </c>
      <c r="G14" s="2"/>
      <c r="H14" s="2"/>
    </row>
    <row r="15" spans="1:8">
      <c r="A15" s="1">
        <v>12</v>
      </c>
      <c r="B15" s="1">
        <v>12</v>
      </c>
      <c r="C15" s="5" t="s">
        <v>25</v>
      </c>
      <c r="D15" s="1" t="s">
        <v>26</v>
      </c>
      <c r="E15" s="3" t="str">
        <f>(LEFT(VLOOKUP(C15,[1]!Table_Query_from_BetcoViews[[#All],[AlternateID]:[MainSKU]],4,FALSE),6))</f>
        <v>E83570</v>
      </c>
      <c r="F15" s="3" t="str">
        <f>IFERROR(VLOOKUP(TRIM(C15),[1]!Table_Query_from_BetcoViews[[AlternateID]:[ItemDescr2]],5,FALSE),D15)</f>
        <v>Screw  1/4" - 20 x 1"</v>
      </c>
      <c r="G15" s="2"/>
      <c r="H15" s="2"/>
    </row>
    <row r="16" spans="1:8">
      <c r="A16" s="1">
        <v>13</v>
      </c>
      <c r="B16" s="1">
        <v>1</v>
      </c>
      <c r="C16" s="5" t="s">
        <v>27</v>
      </c>
      <c r="D16" s="1" t="s">
        <v>28</v>
      </c>
      <c r="E16" s="3" t="str">
        <f>(LEFT(VLOOKUP(C16,[1]!Table_Query_from_BetcoViews[[#All],[AlternateID]:[MainSKU]],4,FALSE),6))</f>
        <v>E11399</v>
      </c>
      <c r="F16" s="3" t="str">
        <f>IFERROR(VLOOKUP(TRIM(C16),[1]!Table_Query_from_BetcoViews[[AlternateID]:[ItemDescr2]],5,FALSE),D16)</f>
        <v>Vac hose 1.5" x 54"</v>
      </c>
      <c r="G16" s="2"/>
      <c r="H16" s="2"/>
    </row>
    <row r="17" spans="1:8">
      <c r="A17" s="1">
        <v>14</v>
      </c>
      <c r="B17" s="1">
        <v>1</v>
      </c>
      <c r="C17" s="5" t="s">
        <v>29</v>
      </c>
      <c r="D17" s="1" t="s">
        <v>30</v>
      </c>
      <c r="E17" s="3" t="str">
        <f>(LEFT(VLOOKUP(C17,[1]!Table_Query_from_BetcoViews[[#All],[AlternateID]:[MainSKU]],4,FALSE),6))</f>
        <v>PE5005</v>
      </c>
      <c r="F17" s="3" t="str">
        <f>IFERROR(VLOOKUP(TRIM(C17),[1]!Table_Query_from_BetcoViews[[AlternateID]:[ItemDescr2]],5,FALSE),D17)</f>
        <v>Vac Hose (Squeegee to recovery lid)</v>
      </c>
      <c r="G17" s="2"/>
      <c r="H17" s="2"/>
    </row>
    <row r="18" spans="1:8">
      <c r="A18" s="1">
        <v>15</v>
      </c>
      <c r="B18" s="1">
        <v>1</v>
      </c>
      <c r="C18" s="5" t="s">
        <v>31</v>
      </c>
      <c r="D18" s="1" t="s">
        <v>32</v>
      </c>
      <c r="E18" s="3" t="str">
        <f>(LEFT(VLOOKUP(C18,[1]!Table_Query_from_BetcoViews[[#All],[AlternateID]:[MainSKU]],4,FALSE),6))</f>
        <v>E11526</v>
      </c>
      <c r="F18" s="3" t="str">
        <f>IFERROR(VLOOKUP(TRIM(C18),[1]!Table_Query_from_BetcoViews[[AlternateID]:[ItemDescr2]],5,FALSE),D18)</f>
        <v>1 1/2"-1 3/4 CONNECT.HOSE CUFF</v>
      </c>
      <c r="G18" s="2"/>
      <c r="H18" s="2"/>
    </row>
    <row r="19" spans="1:8">
      <c r="A19" s="1">
        <v>16</v>
      </c>
      <c r="B19" s="1">
        <v>1</v>
      </c>
      <c r="C19" s="5" t="s">
        <v>33</v>
      </c>
      <c r="D19" s="1" t="s">
        <v>34</v>
      </c>
      <c r="E19" s="3" t="str">
        <f>(LEFT(VLOOKUP(C19,[1]!Table_Query_from_BetcoViews[[#All],[AlternateID]:[MainSKU]],4,FALSE),6))</f>
        <v>E11921</v>
      </c>
      <c r="F19" s="3" t="str">
        <f>IFERROR(VLOOKUP(TRIM(C19),[1]!Table_Query_from_BetcoViews[[AlternateID]:[ItemDescr2]],5,FALSE),D19)</f>
        <v>2" Vac Hose (7" Long)</v>
      </c>
      <c r="G19" s="2"/>
      <c r="H19" s="2"/>
    </row>
    <row r="20" spans="1:8">
      <c r="A20" s="1">
        <v>17</v>
      </c>
      <c r="B20" s="1">
        <v>2</v>
      </c>
      <c r="C20" s="5" t="s">
        <v>35</v>
      </c>
      <c r="D20" s="1" t="s">
        <v>36</v>
      </c>
      <c r="E20" s="3" t="str">
        <f>(LEFT(VLOOKUP(C20,[1]!Table_Query_from_BetcoViews[[#All],[AlternateID]:[MainSKU]],4,FALSE),6))</f>
        <v>E11535</v>
      </c>
      <c r="F20" s="3" t="str">
        <f>IFERROR(VLOOKUP(TRIM(C20),[1]!Table_Query_from_BetcoViews[[AlternateID]:[ItemDescr2]],5,FALSE),D20)</f>
        <v>HOSE CLAMP 2"</v>
      </c>
      <c r="G20" s="2"/>
      <c r="H20" s="2"/>
    </row>
    <row r="21" spans="1:8">
      <c r="A21" s="1">
        <v>18</v>
      </c>
      <c r="B21" s="1">
        <v>1</v>
      </c>
      <c r="C21" s="5" t="s">
        <v>37</v>
      </c>
      <c r="D21" s="1" t="s">
        <v>38</v>
      </c>
      <c r="E21" s="3" t="str">
        <f>(LEFT(VLOOKUP(C21,[1]!Table_Query_from_BetcoViews[[#All],[AlternateID]:[MainSKU]],4,FALSE),6))</f>
        <v>E11887</v>
      </c>
      <c r="F21" s="3" t="str">
        <f>IFERROR(VLOOKUP(TRIM(C21),[1]!Table_Query_from_BetcoViews[[AlternateID]:[ItemDescr2]],5,FALSE),D21)</f>
        <v>1.5" WIRE  HOSE CLAMP</v>
      </c>
      <c r="G21" s="2"/>
      <c r="H21" s="2"/>
    </row>
    <row r="22" spans="1:8">
      <c r="A22" s="1">
        <v>19</v>
      </c>
      <c r="B22" s="1">
        <v>1</v>
      </c>
      <c r="C22" s="5" t="s">
        <v>39</v>
      </c>
      <c r="D22" s="1" t="s">
        <v>40</v>
      </c>
      <c r="E22" s="3" t="str">
        <f>(LEFT(VLOOKUP(C22,[1]!Table_Query_from_BetcoViews[[#All],[AlternateID]:[MainSKU]],4,FALSE),6))</f>
        <v>E11514</v>
      </c>
      <c r="F22" s="3" t="str">
        <f>IFERROR(VLOOKUP(TRIM(C22),[1]!Table_Query_from_BetcoViews[[AlternateID]:[ItemDescr2]],5,FALSE),D22)</f>
        <v>GASKET FOR VAC INTAKE SCREEN</v>
      </c>
      <c r="G22" s="2"/>
      <c r="H22" s="2"/>
    </row>
    <row r="23" spans="1:8">
      <c r="A23" s="1">
        <v>20</v>
      </c>
      <c r="B23" s="1">
        <v>1</v>
      </c>
      <c r="C23" s="5" t="s">
        <v>41</v>
      </c>
      <c r="D23" s="1" t="s">
        <v>42</v>
      </c>
      <c r="E23" s="3" t="str">
        <f>(LEFT(VLOOKUP(C23,[1]!Table_Query_from_BetcoViews[[#All],[AlternateID]:[MainSKU]],4,FALSE),6))</f>
        <v>E10775</v>
      </c>
      <c r="F23" s="3" t="str">
        <f>IFERROR(VLOOKUP(TRIM(C23),[1]!Table_Query_from_BetcoViews[[AlternateID]:[ItemDescr2]],5,FALSE),D23)</f>
        <v>2 9/16"DIA.STAINLESS STEEL DIS</v>
      </c>
      <c r="G23" s="2"/>
      <c r="H23" s="2"/>
    </row>
    <row r="24" spans="1:8">
      <c r="A24" s="2"/>
      <c r="B24" s="2"/>
      <c r="C24" s="4"/>
      <c r="D24" s="2"/>
      <c r="E24" s="2"/>
      <c r="F24" s="2"/>
      <c r="G24" s="2"/>
      <c r="H24" s="2"/>
    </row>
    <row r="26" spans="1:8" ht="13.5" customHeight="1">
      <c r="D26" s="7" t="s">
        <v>0</v>
      </c>
      <c r="E26" s="8" t="s">
        <v>82</v>
      </c>
      <c r="F26" s="11" t="s">
        <v>2</v>
      </c>
      <c r="G26" s="7" t="s">
        <v>83</v>
      </c>
    </row>
    <row r="27" spans="1:8" ht="13.5" customHeight="1">
      <c r="D27" s="9">
        <v>1</v>
      </c>
      <c r="E27" s="10" t="s">
        <v>44</v>
      </c>
      <c r="F27" s="12" t="s">
        <v>45</v>
      </c>
      <c r="G27" s="9">
        <v>1</v>
      </c>
    </row>
    <row r="28" spans="1:8" ht="13.5" customHeight="1">
      <c r="D28" s="9">
        <v>2</v>
      </c>
      <c r="E28" s="10" t="s">
        <v>46</v>
      </c>
      <c r="F28" s="12" t="s">
        <v>47</v>
      </c>
      <c r="G28" s="9">
        <v>1</v>
      </c>
    </row>
    <row r="29" spans="1:8" ht="13.5" customHeight="1">
      <c r="D29" s="9">
        <v>3</v>
      </c>
      <c r="E29" s="10" t="s">
        <v>48</v>
      </c>
      <c r="F29" s="12" t="s">
        <v>49</v>
      </c>
      <c r="G29" s="9">
        <v>1</v>
      </c>
    </row>
    <row r="30" spans="1:8" ht="13.5" customHeight="1">
      <c r="D30" s="9">
        <v>4</v>
      </c>
      <c r="E30" s="10" t="s">
        <v>50</v>
      </c>
      <c r="F30" s="12" t="s">
        <v>51</v>
      </c>
      <c r="G30" s="9">
        <v>1</v>
      </c>
    </row>
    <row r="31" spans="1:8" ht="13.5" customHeight="1">
      <c r="D31" s="9">
        <v>5</v>
      </c>
      <c r="E31" s="10" t="s">
        <v>52</v>
      </c>
      <c r="F31" s="12" t="s">
        <v>53</v>
      </c>
      <c r="G31" s="9">
        <v>1</v>
      </c>
    </row>
    <row r="32" spans="1:8" ht="13.5" customHeight="1">
      <c r="D32" s="9">
        <v>6</v>
      </c>
      <c r="E32" s="10" t="s">
        <v>54</v>
      </c>
      <c r="F32" s="12" t="s">
        <v>55</v>
      </c>
      <c r="G32" s="9">
        <v>1</v>
      </c>
    </row>
    <row r="33" spans="4:7" ht="13.5" customHeight="1">
      <c r="D33" s="9">
        <v>7</v>
      </c>
      <c r="E33" s="10" t="s">
        <v>56</v>
      </c>
      <c r="F33" s="12" t="s">
        <v>57</v>
      </c>
      <c r="G33" s="9">
        <v>2</v>
      </c>
    </row>
    <row r="34" spans="4:7" ht="13.5" customHeight="1">
      <c r="D34" s="9">
        <v>8</v>
      </c>
      <c r="E34" s="10" t="s">
        <v>43</v>
      </c>
      <c r="F34" s="12" t="s">
        <v>18</v>
      </c>
      <c r="G34" s="9">
        <v>2</v>
      </c>
    </row>
    <row r="35" spans="4:7" ht="13.5" customHeight="1">
      <c r="D35" s="9">
        <v>9</v>
      </c>
      <c r="E35" s="10" t="s">
        <v>58</v>
      </c>
      <c r="F35" s="12" t="s">
        <v>59</v>
      </c>
      <c r="G35" s="9">
        <v>1</v>
      </c>
    </row>
    <row r="36" spans="4:7" ht="13.5" customHeight="1">
      <c r="D36" s="9">
        <v>10</v>
      </c>
      <c r="E36" s="10" t="s">
        <v>60</v>
      </c>
      <c r="F36" s="12" t="s">
        <v>61</v>
      </c>
      <c r="G36" s="9">
        <v>2</v>
      </c>
    </row>
    <row r="37" spans="4:7" ht="13.5" customHeight="1">
      <c r="D37" s="9">
        <v>11</v>
      </c>
      <c r="E37" s="10" t="s">
        <v>62</v>
      </c>
      <c r="F37" s="12" t="s">
        <v>63</v>
      </c>
      <c r="G37" s="9">
        <v>2</v>
      </c>
    </row>
    <row r="38" spans="4:7" ht="13.5" customHeight="1">
      <c r="D38" s="9">
        <v>12</v>
      </c>
      <c r="E38" s="10" t="s">
        <v>64</v>
      </c>
      <c r="F38" s="12" t="s">
        <v>65</v>
      </c>
      <c r="G38" s="9">
        <v>12</v>
      </c>
    </row>
    <row r="39" spans="4:7" ht="13.5" customHeight="1">
      <c r="D39" s="9">
        <v>13</v>
      </c>
      <c r="E39" s="10" t="s">
        <v>66</v>
      </c>
      <c r="F39" s="12" t="s">
        <v>67</v>
      </c>
      <c r="G39" s="9">
        <v>1</v>
      </c>
    </row>
    <row r="40" spans="4:7" ht="13.5" customHeight="1">
      <c r="D40" s="9">
        <v>14</v>
      </c>
      <c r="E40" s="10" t="s">
        <v>68</v>
      </c>
      <c r="F40" s="12" t="s">
        <v>69</v>
      </c>
      <c r="G40" s="9">
        <v>1</v>
      </c>
    </row>
    <row r="41" spans="4:7" ht="13.5" customHeight="1">
      <c r="D41" s="9">
        <v>15</v>
      </c>
      <c r="E41" s="10" t="s">
        <v>70</v>
      </c>
      <c r="F41" s="12" t="s">
        <v>71</v>
      </c>
      <c r="G41" s="9">
        <v>1</v>
      </c>
    </row>
    <row r="42" spans="4:7" ht="13.5" customHeight="1">
      <c r="D42" s="9">
        <v>16</v>
      </c>
      <c r="E42" s="10" t="s">
        <v>72</v>
      </c>
      <c r="F42" s="12" t="s">
        <v>73</v>
      </c>
      <c r="G42" s="9">
        <v>1</v>
      </c>
    </row>
    <row r="43" spans="4:7" ht="13.5" customHeight="1">
      <c r="D43" s="9">
        <v>17</v>
      </c>
      <c r="E43" s="10" t="s">
        <v>74</v>
      </c>
      <c r="F43" s="12" t="s">
        <v>75</v>
      </c>
      <c r="G43" s="9">
        <v>2</v>
      </c>
    </row>
    <row r="44" spans="4:7" ht="13.5" customHeight="1">
      <c r="D44" s="9">
        <v>18</v>
      </c>
      <c r="E44" s="10" t="s">
        <v>76</v>
      </c>
      <c r="F44" s="12" t="s">
        <v>77</v>
      </c>
      <c r="G44" s="9">
        <v>1</v>
      </c>
    </row>
    <row r="45" spans="4:7" ht="13.5" customHeight="1">
      <c r="D45" s="9">
        <v>19</v>
      </c>
      <c r="E45" s="10" t="s">
        <v>78</v>
      </c>
      <c r="F45" s="12" t="s">
        <v>79</v>
      </c>
      <c r="G45" s="9">
        <v>1</v>
      </c>
    </row>
    <row r="46" spans="4:7" ht="13.5" customHeight="1">
      <c r="D46" s="9">
        <v>20</v>
      </c>
      <c r="E46" s="10" t="s">
        <v>80</v>
      </c>
      <c r="F46" s="12" t="s">
        <v>81</v>
      </c>
      <c r="G46" s="9">
        <v>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FE3E78-4E1C-45C8-9FD1-C3534DCB6177}"/>
</file>

<file path=customXml/itemProps2.xml><?xml version="1.0" encoding="utf-8"?>
<ds:datastoreItem xmlns:ds="http://schemas.openxmlformats.org/officeDocument/2006/customXml" ds:itemID="{C9AC3F23-10E1-443D-B0D6-772EC8F24E2E}"/>
</file>

<file path=customXml/itemProps3.xml><?xml version="1.0" encoding="utf-8"?>
<ds:datastoreItem xmlns:ds="http://schemas.openxmlformats.org/officeDocument/2006/customXml" ds:itemID="{44E0FE89-4105-43CF-93B3-F30D404CDB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2010-09-17T19:44:01Z</dcterms:created>
  <dcterms:modified xsi:type="dcterms:W3CDTF">2010-09-21T14:48:58Z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